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rkenergy.sharepoint.com/sites/NetMeteringPAC/Shared Documents/Idaho NEM/Study Supplement/Revised Appendices/"/>
    </mc:Choice>
  </mc:AlternateContent>
  <xr:revisionPtr revIDLastSave="40" documentId="13_ncr:1_{B7E07C5B-0321-4176-985F-F8EB8C86367B}" xr6:coauthVersionLast="47" xr6:coauthVersionMax="47" xr10:uidLastSave="{444FD387-8E02-4CD8-87E1-D03B4593CF0F}"/>
  <bookViews>
    <workbookView xWindow="3450" yWindow="1980" windowWidth="33975" windowHeight="11265" activeTab="3" xr2:uid="{3AA815C0-B89D-4A11-AFC4-7502FEF25F27}"/>
  </bookViews>
  <sheets>
    <sheet name="Residential" sheetId="1" r:id="rId1"/>
    <sheet name="Small Commercial" sheetId="2" r:id="rId2"/>
    <sheet name="Large Commercial" sheetId="3" r:id="rId3"/>
    <sheet name="Irrigation"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4" l="1"/>
  <c r="B13" i="4"/>
  <c r="D11" i="4"/>
  <c r="C8" i="4"/>
  <c r="B8" i="4"/>
  <c r="D6" i="4"/>
  <c r="C8" i="3"/>
  <c r="B8" i="3"/>
  <c r="D6" i="3"/>
  <c r="D43" i="2"/>
  <c r="C45" i="2"/>
  <c r="B45" i="2"/>
  <c r="D38" i="2"/>
  <c r="C40" i="2"/>
  <c r="B40" i="2"/>
  <c r="G22" i="2"/>
  <c r="F24" i="2"/>
  <c r="E24" i="2"/>
  <c r="D24" i="2"/>
  <c r="C24" i="2"/>
  <c r="B24" i="2"/>
  <c r="D33" i="2"/>
  <c r="C35" i="2"/>
  <c r="B35" i="2"/>
  <c r="D35" i="2" s="1"/>
  <c r="G17" i="2"/>
  <c r="F19" i="2"/>
  <c r="E19" i="2"/>
  <c r="D19" i="2"/>
  <c r="C19" i="2"/>
  <c r="B19" i="2"/>
  <c r="C50" i="2"/>
  <c r="B50" i="2"/>
  <c r="D50" i="2" s="1"/>
  <c r="D48" i="2"/>
  <c r="F29" i="2"/>
  <c r="E29" i="2"/>
  <c r="D29" i="2"/>
  <c r="C29" i="2"/>
  <c r="B29" i="2"/>
  <c r="G27" i="2"/>
  <c r="K13" i="2"/>
  <c r="J13" i="2"/>
  <c r="I13" i="2"/>
  <c r="H13" i="2"/>
  <c r="G13" i="2"/>
  <c r="F13" i="2"/>
  <c r="E13" i="2"/>
  <c r="D13" i="2"/>
  <c r="C13" i="2"/>
  <c r="B13" i="2"/>
  <c r="L11" i="2"/>
  <c r="K8" i="2"/>
  <c r="J8" i="2"/>
  <c r="I8" i="2"/>
  <c r="H8" i="2"/>
  <c r="G8" i="2"/>
  <c r="F8" i="2"/>
  <c r="E8" i="2"/>
  <c r="D8" i="2"/>
  <c r="C8" i="2"/>
  <c r="B8" i="2"/>
  <c r="L6" i="2"/>
  <c r="C53" i="1"/>
  <c r="B53" i="1"/>
  <c r="D51" i="1"/>
  <c r="C48" i="1"/>
  <c r="B48" i="1"/>
  <c r="D46" i="1"/>
  <c r="C43" i="1"/>
  <c r="B43" i="1"/>
  <c r="D41" i="1"/>
  <c r="C38" i="1"/>
  <c r="B38" i="1"/>
  <c r="D36" i="1"/>
  <c r="F30" i="1"/>
  <c r="E30" i="1"/>
  <c r="D30" i="1"/>
  <c r="C30" i="1"/>
  <c r="B30" i="1"/>
  <c r="G28" i="1"/>
  <c r="F25" i="1"/>
  <c r="E25" i="1"/>
  <c r="D25" i="1"/>
  <c r="C25" i="1"/>
  <c r="B25" i="1"/>
  <c r="G23" i="1"/>
  <c r="F20" i="1"/>
  <c r="E20" i="1"/>
  <c r="D20" i="1"/>
  <c r="C20" i="1"/>
  <c r="B20" i="1"/>
  <c r="G18" i="1"/>
  <c r="C13" i="1"/>
  <c r="D13" i="1"/>
  <c r="E13" i="1"/>
  <c r="F13" i="1"/>
  <c r="G13" i="1"/>
  <c r="H13" i="1"/>
  <c r="I13" i="1"/>
  <c r="J13" i="1"/>
  <c r="K13" i="1"/>
  <c r="B13" i="1"/>
  <c r="B8" i="1"/>
  <c r="H8" i="1"/>
  <c r="I8" i="1"/>
  <c r="J8" i="1"/>
  <c r="K8" i="1"/>
  <c r="D8" i="1"/>
  <c r="E8" i="1"/>
  <c r="F8" i="1"/>
  <c r="G8" i="1"/>
  <c r="C8" i="1"/>
  <c r="D40" i="2" l="1"/>
  <c r="G19" i="2"/>
  <c r="G24" i="2"/>
  <c r="D45" i="2"/>
  <c r="D53" i="1"/>
  <c r="E53" i="1"/>
  <c r="G30" i="1"/>
  <c r="D43" i="1"/>
  <c r="D38" i="1"/>
  <c r="D48" i="1"/>
  <c r="G25" i="1"/>
  <c r="D13" i="4"/>
  <c r="D8" i="4"/>
  <c r="D8" i="3"/>
  <c r="G29" i="2"/>
  <c r="L13" i="2"/>
  <c r="L8" i="2"/>
  <c r="G20" i="1"/>
  <c r="L8" i="1"/>
  <c r="M13" i="1" s="1"/>
  <c r="L13" i="1"/>
</calcChain>
</file>

<file path=xl/sharedStrings.xml><?xml version="1.0" encoding="utf-8"?>
<sst xmlns="http://schemas.openxmlformats.org/spreadsheetml/2006/main" count="150" uniqueCount="37">
  <si>
    <t>10 Year*</t>
  </si>
  <si>
    <t>Site</t>
  </si>
  <si>
    <t>Cost/Benefit</t>
  </si>
  <si>
    <t>-2306</t>
  </si>
  <si>
    <t>Average Rate</t>
  </si>
  <si>
    <t>N/A</t>
  </si>
  <si>
    <t>Compensation</t>
  </si>
  <si>
    <t>-2304</t>
  </si>
  <si>
    <t>Total</t>
  </si>
  <si>
    <t>5 Year*</t>
  </si>
  <si>
    <t>2 Year*</t>
  </si>
  <si>
    <t>Average</t>
  </si>
  <si>
    <t>10 Year</t>
  </si>
  <si>
    <t>5 Year</t>
  </si>
  <si>
    <t>2 Year</t>
  </si>
  <si>
    <t xml:space="preserve">*Only able to provide a two year analaysis for one customer, due to they are the only customer who has overproduced and on a large commercial rate.  </t>
  </si>
  <si>
    <t>Customer 1 (135)</t>
  </si>
  <si>
    <t>Customer 1</t>
  </si>
  <si>
    <t>Customer 2</t>
  </si>
  <si>
    <t>Customer 2 (135)</t>
  </si>
  <si>
    <t>Customer 47</t>
  </si>
  <si>
    <t>Customer 9</t>
  </si>
  <si>
    <t>Customer 562</t>
  </si>
  <si>
    <t>Customer 563</t>
  </si>
  <si>
    <t>Customer 569</t>
  </si>
  <si>
    <t>Customer 571</t>
  </si>
  <si>
    <t>Customer 594</t>
  </si>
  <si>
    <t>Customer 595</t>
  </si>
  <si>
    <t>Customer 596</t>
  </si>
  <si>
    <t>*These two customers were the only two that overproduced for the entire year in 2013.</t>
  </si>
  <si>
    <t>*Carried over the 2013 overproducers</t>
  </si>
  <si>
    <t>Appendix 11.3</t>
  </si>
  <si>
    <t>Residential - Overproduction at 2, 5, and 10 Years</t>
  </si>
  <si>
    <t>Small Commercial - Overproduction at 2, 5, and 10 Years</t>
  </si>
  <si>
    <t>Large Commercial* - Overproduction at 2 Years</t>
  </si>
  <si>
    <t>Irrigation* - Overproduction at 2 Years</t>
  </si>
  <si>
    <t>*Only able to provide a two year analysis for two customers, due to they are the only customers who have overproduced and on an irrigation rate.  Irrigators only started interconnecting as of 2021. No irrigators applied for on-site generation prior to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</si>
</sst>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quot;* #,##0.000000000_);_(&quot;$&quot;* \(#,##0.000000000\);_(&quot;$&quot;* &quot;-&quot;??_);_(@_)"/>
    <numFmt numFmtId="165" formatCode="_(&quot;$&quot;* #,##0.00000000_);_(&quot;$&quot;* \(#,##0.00000000\);_(&quot;$&quot;* &quot;-&quot;??_);_(@_)"/>
    <numFmt numFmtId="166" formatCode="_(&quot;$&quot;* #,##0.0000000_);_(&quot;$&quot;* \(#,##0.0000000\);_(&quot;$&quot;* &quot;-&quot;??_);_(@_)"/>
    <numFmt numFmtId="167" formatCode="_(&quot;$&quot;* #,##0.000000_);_(&quot;$&quot;* \(#,##0.000000\);_(&quot;$&quot;* &quot;-&quot;??_);_(@_)"/>
    <numFmt numFmtId="168" formatCode="&quot;$&quot;#,##0.00000_);[Red]\(&quot;$&quot;#,##0.00000\)"/>
    <numFmt numFmtId="169" formatCode="&quot;$&quot;#,##0.00000000_);[Red]\(&quot;$&quot;#,##0.00000000\)"/>
    <numFmt numFmtId="170" formatCode="_(&quot;$&quot;* #,##0.00000_);_(&quot;$&quot;* \(#,##0.00000\);_(&quot;$&quot;*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rgb="FF333333"/>
      <name val="Calibri"/>
      <family val="2"/>
      <scheme val="minor"/>
    </font>
    <font>
      <sz val="11"/>
      <name val="Calibri"/>
      <family val="2"/>
      <scheme val="minor"/>
    </font>
    <font>
      <b/>
      <sz val="11"/>
      <color rgb="FF333333"/>
      <name val="Calibri"/>
      <family val="2"/>
      <scheme val="minor"/>
    </font>
    <font>
      <b/>
      <sz val="12"/>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theme="0" tint="-0.34998626667073579"/>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0" fillId="0" borderId="1" xfId="0" applyBorder="1"/>
    <xf numFmtId="0" fontId="4" fillId="2" borderId="1" xfId="0" applyFont="1" applyFill="1" applyBorder="1"/>
    <xf numFmtId="0" fontId="4" fillId="0" borderId="1" xfId="0" applyFont="1" applyBorder="1" applyAlignment="1">
      <alignment horizontal="right"/>
    </xf>
    <xf numFmtId="49" fontId="4" fillId="0" borderId="0" xfId="0" applyNumberFormat="1" applyFont="1" applyAlignment="1">
      <alignment vertical="top"/>
    </xf>
    <xf numFmtId="0" fontId="0" fillId="0" borderId="0" xfId="0" applyAlignment="1">
      <alignment horizontal="left"/>
    </xf>
    <xf numFmtId="0" fontId="4" fillId="2" borderId="0" xfId="0" applyFont="1" applyFill="1"/>
    <xf numFmtId="0" fontId="4" fillId="0" borderId="0" xfId="0" applyFont="1" applyAlignment="1">
      <alignment horizontal="right"/>
    </xf>
    <xf numFmtId="0" fontId="4" fillId="2" borderId="4" xfId="0" applyFont="1" applyFill="1" applyBorder="1"/>
    <xf numFmtId="0" fontId="4" fillId="0" borderId="4" xfId="0" applyFont="1" applyBorder="1" applyAlignment="1">
      <alignment horizontal="right"/>
    </xf>
    <xf numFmtId="0" fontId="0" fillId="0" borderId="4" xfId="0" applyBorder="1"/>
    <xf numFmtId="164" fontId="0" fillId="0" borderId="1" xfId="1" applyNumberFormat="1" applyFont="1" applyBorder="1"/>
    <xf numFmtId="165" fontId="0" fillId="0" borderId="1" xfId="1" applyNumberFormat="1" applyFont="1" applyBorder="1"/>
    <xf numFmtId="0" fontId="3" fillId="0" borderId="0" xfId="0" applyFont="1"/>
    <xf numFmtId="49" fontId="6" fillId="0" borderId="0" xfId="0" applyNumberFormat="1" applyFont="1" applyAlignment="1">
      <alignment vertical="top"/>
    </xf>
    <xf numFmtId="166" fontId="0" fillId="0" borderId="1" xfId="1" applyNumberFormat="1" applyFont="1" applyBorder="1"/>
    <xf numFmtId="167" fontId="0" fillId="0" borderId="1" xfId="1" applyNumberFormat="1" applyFont="1" applyBorder="1"/>
    <xf numFmtId="0" fontId="2" fillId="3" borderId="5" xfId="0" applyFont="1" applyFill="1" applyBorder="1"/>
    <xf numFmtId="0" fontId="2" fillId="3" borderId="6" xfId="0" applyFont="1" applyFill="1" applyBorder="1"/>
    <xf numFmtId="0" fontId="2" fillId="3" borderId="7" xfId="0" applyFont="1" applyFill="1" applyBorder="1"/>
    <xf numFmtId="49" fontId="4" fillId="0" borderId="8" xfId="0" applyNumberFormat="1" applyFont="1" applyBorder="1" applyAlignment="1">
      <alignment vertical="top"/>
    </xf>
    <xf numFmtId="0" fontId="3" fillId="4" borderId="9" xfId="0" applyFont="1" applyFill="1" applyBorder="1" applyAlignment="1">
      <alignment horizontal="center"/>
    </xf>
    <xf numFmtId="49" fontId="4" fillId="0" borderId="10" xfId="0" applyNumberFormat="1" applyFont="1" applyBorder="1" applyAlignment="1">
      <alignment vertical="top"/>
    </xf>
    <xf numFmtId="44" fontId="5" fillId="2" borderId="11" xfId="0" applyNumberFormat="1" applyFont="1" applyFill="1" applyBorder="1"/>
    <xf numFmtId="44" fontId="4" fillId="2" borderId="11" xfId="0" applyNumberFormat="1" applyFont="1" applyFill="1" applyBorder="1"/>
    <xf numFmtId="44" fontId="3" fillId="4" borderId="12" xfId="0" applyNumberFormat="1" applyFont="1" applyFill="1" applyBorder="1" applyAlignment="1">
      <alignment horizontal="center"/>
    </xf>
    <xf numFmtId="49" fontId="4" fillId="0" borderId="13" xfId="0" applyNumberFormat="1" applyFont="1" applyBorder="1" applyAlignment="1">
      <alignment vertical="top"/>
    </xf>
    <xf numFmtId="0" fontId="3" fillId="4" borderId="14" xfId="0" applyFont="1" applyFill="1" applyBorder="1" applyAlignment="1">
      <alignment horizontal="center"/>
    </xf>
    <xf numFmtId="169" fontId="0" fillId="0" borderId="0" xfId="0" applyNumberFormat="1"/>
    <xf numFmtId="170" fontId="0" fillId="0" borderId="3" xfId="1" applyNumberFormat="1" applyFont="1" applyBorder="1"/>
    <xf numFmtId="168" fontId="0" fillId="0" borderId="1" xfId="0" applyNumberFormat="1" applyBorder="1"/>
    <xf numFmtId="0" fontId="3" fillId="4" borderId="22" xfId="0" applyFont="1" applyFill="1" applyBorder="1" applyAlignment="1">
      <alignment horizontal="center"/>
    </xf>
    <xf numFmtId="44" fontId="3" fillId="4" borderId="23" xfId="0" applyNumberFormat="1" applyFont="1" applyFill="1" applyBorder="1" applyAlignment="1">
      <alignment horizontal="center"/>
    </xf>
    <xf numFmtId="44" fontId="0" fillId="0" borderId="1" xfId="0" applyNumberFormat="1" applyBorder="1"/>
    <xf numFmtId="0" fontId="0" fillId="5" borderId="1" xfId="0" applyFill="1" applyBorder="1"/>
    <xf numFmtId="0" fontId="0" fillId="0" borderId="0" xfId="0" applyFont="1"/>
    <xf numFmtId="49" fontId="4" fillId="0" borderId="15" xfId="0" applyNumberFormat="1" applyFont="1" applyBorder="1" applyAlignment="1">
      <alignment horizontal="center" vertical="top" wrapText="1"/>
    </xf>
    <xf numFmtId="49" fontId="4" fillId="0" borderId="16" xfId="0" applyNumberFormat="1" applyFont="1" applyBorder="1" applyAlignment="1">
      <alignment horizontal="center" vertical="top" wrapText="1"/>
    </xf>
    <xf numFmtId="49" fontId="4" fillId="0" borderId="17"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0" xfId="0" applyNumberFormat="1" applyFont="1" applyAlignment="1">
      <alignment horizontal="center" vertical="top" wrapText="1"/>
    </xf>
    <xf numFmtId="49" fontId="4" fillId="0" borderId="18" xfId="0" applyNumberFormat="1" applyFont="1" applyBorder="1" applyAlignment="1">
      <alignment horizontal="center" vertical="top" wrapText="1"/>
    </xf>
    <xf numFmtId="49" fontId="4" fillId="0" borderId="19" xfId="0" applyNumberFormat="1" applyFont="1" applyBorder="1" applyAlignment="1">
      <alignment horizontal="center" vertical="top" wrapText="1"/>
    </xf>
    <xf numFmtId="49" fontId="4" fillId="0" borderId="20"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7" fillId="0" borderId="0" xfId="0" applyFont="1"/>
    <xf numFmtId="0" fontId="8" fillId="6" borderId="0" xfId="0" applyFont="1" applyFill="1"/>
    <xf numFmtId="49" fontId="4" fillId="0" borderId="16" xfId="0" applyNumberFormat="1" applyFont="1" applyBorder="1" applyAlignment="1">
      <alignment horizontal="left" vertical="top" wrapText="1"/>
    </xf>
    <xf numFmtId="49" fontId="4" fillId="0" borderId="0" xfId="0" applyNumberFormat="1"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4B14-B3E6-4CA6-A5F6-1B8929A4D9A2}">
  <dimension ref="A1:M55"/>
  <sheetViews>
    <sheetView workbookViewId="0">
      <selection sqref="A1:F2"/>
    </sheetView>
  </sheetViews>
  <sheetFormatPr defaultRowHeight="15" x14ac:dyDescent="0.25"/>
  <cols>
    <col min="1" max="1" width="15" bestFit="1" customWidth="1"/>
    <col min="2" max="11" width="14.140625" bestFit="1" customWidth="1"/>
    <col min="12" max="12" width="12.28515625" bestFit="1" customWidth="1"/>
    <col min="13" max="13" width="11.28515625" bestFit="1" customWidth="1"/>
  </cols>
  <sheetData>
    <row r="1" spans="1:13" ht="15.75" x14ac:dyDescent="0.25">
      <c r="A1" s="45" t="s">
        <v>31</v>
      </c>
    </row>
    <row r="2" spans="1:13" ht="21" x14ac:dyDescent="0.35">
      <c r="A2" s="46" t="s">
        <v>32</v>
      </c>
      <c r="B2" s="46"/>
      <c r="C2" s="46"/>
      <c r="D2" s="46"/>
      <c r="E2" s="46"/>
      <c r="F2" s="46"/>
    </row>
    <row r="4" spans="1:13" ht="15.75" thickBot="1" x14ac:dyDescent="0.3">
      <c r="A4" s="13" t="s">
        <v>0</v>
      </c>
    </row>
    <row r="5" spans="1:13" s="13" customFormat="1" x14ac:dyDescent="0.25">
      <c r="A5" s="17" t="s">
        <v>1</v>
      </c>
      <c r="B5" s="18">
        <v>2013</v>
      </c>
      <c r="C5" s="18">
        <v>2014</v>
      </c>
      <c r="D5" s="18">
        <v>2015</v>
      </c>
      <c r="E5" s="18">
        <v>2016</v>
      </c>
      <c r="F5" s="18">
        <v>2017</v>
      </c>
      <c r="G5" s="18">
        <v>2018</v>
      </c>
      <c r="H5" s="18">
        <v>2019</v>
      </c>
      <c r="I5" s="18">
        <v>2020</v>
      </c>
      <c r="J5" s="18">
        <v>2021</v>
      </c>
      <c r="K5" s="18">
        <v>2022</v>
      </c>
      <c r="L5" s="19" t="s">
        <v>2</v>
      </c>
    </row>
    <row r="6" spans="1:13" x14ac:dyDescent="0.25">
      <c r="A6" s="20" t="s">
        <v>16</v>
      </c>
      <c r="B6" s="2">
        <v>-2173</v>
      </c>
      <c r="C6" s="2">
        <v>-2379</v>
      </c>
      <c r="D6" s="3" t="s">
        <v>3</v>
      </c>
      <c r="E6" s="2">
        <v>-648</v>
      </c>
      <c r="F6" s="2">
        <v>-877</v>
      </c>
      <c r="G6" s="2">
        <v>-452</v>
      </c>
      <c r="H6" s="2">
        <v>1076</v>
      </c>
      <c r="I6" s="2">
        <v>2664</v>
      </c>
      <c r="J6" s="2">
        <v>741</v>
      </c>
      <c r="K6" s="1">
        <v>210</v>
      </c>
      <c r="L6" s="21">
        <v>-4144</v>
      </c>
    </row>
    <row r="7" spans="1:13" x14ac:dyDescent="0.25">
      <c r="A7" s="20" t="s">
        <v>4</v>
      </c>
      <c r="B7" s="11">
        <v>0.101091625</v>
      </c>
      <c r="C7" s="12">
        <v>0.10193888</v>
      </c>
      <c r="D7" s="11">
        <v>0.101938875</v>
      </c>
      <c r="E7" s="11">
        <v>0.104813875</v>
      </c>
      <c r="F7" s="11">
        <v>0.104495875</v>
      </c>
      <c r="G7" s="11">
        <v>0.104495875</v>
      </c>
      <c r="H7" s="11">
        <v>0.104495875</v>
      </c>
      <c r="I7" s="11">
        <v>0.104495875</v>
      </c>
      <c r="J7" s="11">
        <v>0.104495875</v>
      </c>
      <c r="K7" s="11">
        <v>0.103881125</v>
      </c>
      <c r="L7" s="21" t="s">
        <v>5</v>
      </c>
    </row>
    <row r="8" spans="1:13" ht="15.75" thickBot="1" x14ac:dyDescent="0.3">
      <c r="A8" s="22" t="s">
        <v>6</v>
      </c>
      <c r="B8" s="23">
        <f>B6*B7</f>
        <v>-219.67210112500001</v>
      </c>
      <c r="C8" s="24">
        <f>C6*C7</f>
        <v>-242.51259551999999</v>
      </c>
      <c r="D8" s="24">
        <f t="shared" ref="D8:G8" si="0">D6*D7</f>
        <v>-235.07104575</v>
      </c>
      <c r="E8" s="24">
        <f t="shared" si="0"/>
        <v>-67.919391000000005</v>
      </c>
      <c r="F8" s="24">
        <f t="shared" si="0"/>
        <v>-91.642882374999999</v>
      </c>
      <c r="G8" s="24">
        <f t="shared" si="0"/>
        <v>-47.232135499999998</v>
      </c>
      <c r="H8" s="24">
        <f t="shared" ref="H8" si="1">H6*H7</f>
        <v>112.4375615</v>
      </c>
      <c r="I8" s="24">
        <f t="shared" ref="I8" si="2">I6*I7</f>
        <v>278.37701099999998</v>
      </c>
      <c r="J8" s="24">
        <f t="shared" ref="J8" si="3">J6*J7</f>
        <v>77.431443375000001</v>
      </c>
      <c r="K8" s="24">
        <f t="shared" ref="K8" si="4">K6*K7</f>
        <v>21.815036250000002</v>
      </c>
      <c r="L8" s="25">
        <f>SUM(B8:K8)</f>
        <v>-413.98909914500007</v>
      </c>
    </row>
    <row r="9" spans="1:13" ht="15.75" thickBot="1" x14ac:dyDescent="0.3">
      <c r="A9" s="4"/>
      <c r="B9" s="6"/>
      <c r="C9" s="6"/>
      <c r="D9" s="7"/>
      <c r="E9" s="6"/>
      <c r="F9" s="6"/>
      <c r="G9" s="6"/>
      <c r="H9" s="6"/>
      <c r="I9" s="6"/>
      <c r="J9" s="6"/>
    </row>
    <row r="10" spans="1:13" x14ac:dyDescent="0.25">
      <c r="A10" s="17" t="s">
        <v>1</v>
      </c>
      <c r="B10" s="18">
        <v>2013</v>
      </c>
      <c r="C10" s="18">
        <v>2014</v>
      </c>
      <c r="D10" s="18">
        <v>2015</v>
      </c>
      <c r="E10" s="18">
        <v>2016</v>
      </c>
      <c r="F10" s="18">
        <v>2017</v>
      </c>
      <c r="G10" s="18">
        <v>2018</v>
      </c>
      <c r="H10" s="18">
        <v>2019</v>
      </c>
      <c r="I10" s="18">
        <v>2020</v>
      </c>
      <c r="J10" s="18">
        <v>2021</v>
      </c>
      <c r="K10" s="18">
        <v>2022</v>
      </c>
      <c r="L10" s="19" t="s">
        <v>2</v>
      </c>
    </row>
    <row r="11" spans="1:13" x14ac:dyDescent="0.25">
      <c r="A11" s="26" t="s">
        <v>19</v>
      </c>
      <c r="B11" s="8">
        <v>-2433</v>
      </c>
      <c r="C11" s="8">
        <v>-2298</v>
      </c>
      <c r="D11" s="9" t="s">
        <v>7</v>
      </c>
      <c r="E11" s="8">
        <v>-2410</v>
      </c>
      <c r="F11" s="8">
        <v>-1550</v>
      </c>
      <c r="G11" s="10">
        <v>-1806</v>
      </c>
      <c r="H11" s="10">
        <v>531</v>
      </c>
      <c r="I11" s="10">
        <v>3233</v>
      </c>
      <c r="J11" s="10">
        <v>737</v>
      </c>
      <c r="K11" s="10">
        <v>818</v>
      </c>
      <c r="L11" s="27">
        <v>-7482</v>
      </c>
    </row>
    <row r="12" spans="1:13" x14ac:dyDescent="0.25">
      <c r="A12" s="20" t="s">
        <v>4</v>
      </c>
      <c r="B12" s="11">
        <v>0.101091625</v>
      </c>
      <c r="C12" s="12">
        <v>0.10193888</v>
      </c>
      <c r="D12" s="11">
        <v>0.101938875</v>
      </c>
      <c r="E12" s="11">
        <v>0.104813875</v>
      </c>
      <c r="F12" s="11">
        <v>0.104495875</v>
      </c>
      <c r="G12" s="11">
        <v>0.104495875</v>
      </c>
      <c r="H12" s="11">
        <v>0.104495875</v>
      </c>
      <c r="I12" s="11">
        <v>0.104495875</v>
      </c>
      <c r="J12" s="11">
        <v>0.104495875</v>
      </c>
      <c r="K12" s="11">
        <v>0.103881125</v>
      </c>
      <c r="L12" s="31" t="s">
        <v>5</v>
      </c>
      <c r="M12" s="34" t="s">
        <v>8</v>
      </c>
    </row>
    <row r="13" spans="1:13" ht="15.75" thickBot="1" x14ac:dyDescent="0.3">
      <c r="A13" s="22" t="s">
        <v>6</v>
      </c>
      <c r="B13" s="24">
        <f>B11*B12</f>
        <v>-245.955923625</v>
      </c>
      <c r="C13" s="24">
        <f t="shared" ref="C13:K13" si="5">C11*C12</f>
        <v>-234.25554624</v>
      </c>
      <c r="D13" s="24">
        <f t="shared" si="5"/>
        <v>-234.86716799999999</v>
      </c>
      <c r="E13" s="24">
        <f t="shared" si="5"/>
        <v>-252.60143875</v>
      </c>
      <c r="F13" s="24">
        <f t="shared" si="5"/>
        <v>-161.96860624999999</v>
      </c>
      <c r="G13" s="24">
        <f t="shared" si="5"/>
        <v>-188.71955025</v>
      </c>
      <c r="H13" s="24">
        <f t="shared" si="5"/>
        <v>55.487309625000002</v>
      </c>
      <c r="I13" s="24">
        <f t="shared" si="5"/>
        <v>337.83516387500003</v>
      </c>
      <c r="J13" s="24">
        <f t="shared" si="5"/>
        <v>77.013459874999995</v>
      </c>
      <c r="K13" s="24">
        <f t="shared" si="5"/>
        <v>84.974760250000003</v>
      </c>
      <c r="L13" s="32">
        <f>SUM(B13:K13)</f>
        <v>-763.05753948999973</v>
      </c>
      <c r="M13" s="33">
        <f>L8+L13</f>
        <v>-1177.0466386349999</v>
      </c>
    </row>
    <row r="14" spans="1:13" x14ac:dyDescent="0.25">
      <c r="A14" s="13" t="s">
        <v>29</v>
      </c>
    </row>
    <row r="16" spans="1:13" ht="15.75" thickBot="1" x14ac:dyDescent="0.3">
      <c r="A16" s="13" t="s">
        <v>9</v>
      </c>
    </row>
    <row r="17" spans="1:7" x14ac:dyDescent="0.25">
      <c r="A17" s="17" t="s">
        <v>1</v>
      </c>
      <c r="B17" s="18">
        <v>2018</v>
      </c>
      <c r="C17" s="18">
        <v>2019</v>
      </c>
      <c r="D17" s="18">
        <v>2020</v>
      </c>
      <c r="E17" s="18">
        <v>2021</v>
      </c>
      <c r="F17" s="18">
        <v>2022</v>
      </c>
      <c r="G17" s="19" t="s">
        <v>2</v>
      </c>
    </row>
    <row r="18" spans="1:7" x14ac:dyDescent="0.25">
      <c r="A18" s="20" t="s">
        <v>17</v>
      </c>
      <c r="B18" s="2">
        <v>-452</v>
      </c>
      <c r="C18" s="2">
        <v>1076</v>
      </c>
      <c r="D18" s="2">
        <v>2664</v>
      </c>
      <c r="E18" s="2">
        <v>741</v>
      </c>
      <c r="F18" s="1">
        <v>210</v>
      </c>
      <c r="G18" s="21">
        <f>SUM(B18:F18)</f>
        <v>4239</v>
      </c>
    </row>
    <row r="19" spans="1:7" x14ac:dyDescent="0.25">
      <c r="A19" s="20" t="s">
        <v>4</v>
      </c>
      <c r="B19" s="11">
        <v>0.104495875</v>
      </c>
      <c r="C19" s="11">
        <v>0.104495875</v>
      </c>
      <c r="D19" s="11">
        <v>0.104495875</v>
      </c>
      <c r="E19" s="11">
        <v>0.104495875</v>
      </c>
      <c r="F19" s="11">
        <v>0.103881125</v>
      </c>
      <c r="G19" s="21" t="s">
        <v>5</v>
      </c>
    </row>
    <row r="20" spans="1:7" ht="15.75" thickBot="1" x14ac:dyDescent="0.3">
      <c r="A20" s="22" t="s">
        <v>6</v>
      </c>
      <c r="B20" s="24">
        <f t="shared" ref="B20" si="6">B18*B19</f>
        <v>-47.232135499999998</v>
      </c>
      <c r="C20" s="24">
        <f t="shared" ref="C20" si="7">C18*C19</f>
        <v>112.4375615</v>
      </c>
      <c r="D20" s="24">
        <f t="shared" ref="D20" si="8">D18*D19</f>
        <v>278.37701099999998</v>
      </c>
      <c r="E20" s="24">
        <f t="shared" ref="E20" si="9">E18*E19</f>
        <v>77.431443375000001</v>
      </c>
      <c r="F20" s="24">
        <f t="shared" ref="F20" si="10">F18*F19</f>
        <v>21.815036250000002</v>
      </c>
      <c r="G20" s="25">
        <f>SUM(B20:F20)</f>
        <v>442.82891662499998</v>
      </c>
    </row>
    <row r="21" spans="1:7" ht="15.75" thickBot="1" x14ac:dyDescent="0.3">
      <c r="A21" s="4"/>
      <c r="B21" s="6"/>
      <c r="C21" s="6"/>
      <c r="D21" s="6"/>
      <c r="E21" s="6"/>
    </row>
    <row r="22" spans="1:7" x14ac:dyDescent="0.25">
      <c r="A22" s="17" t="s">
        <v>1</v>
      </c>
      <c r="B22" s="18">
        <v>2018</v>
      </c>
      <c r="C22" s="18">
        <v>2019</v>
      </c>
      <c r="D22" s="18">
        <v>2020</v>
      </c>
      <c r="E22" s="18">
        <v>2021</v>
      </c>
      <c r="F22" s="18">
        <v>2022</v>
      </c>
      <c r="G22" s="19" t="s">
        <v>2</v>
      </c>
    </row>
    <row r="23" spans="1:7" x14ac:dyDescent="0.25">
      <c r="A23" s="26" t="s">
        <v>18</v>
      </c>
      <c r="B23" s="10">
        <v>-1806</v>
      </c>
      <c r="C23" s="10">
        <v>531</v>
      </c>
      <c r="D23" s="10">
        <v>3233</v>
      </c>
      <c r="E23" s="10">
        <v>737</v>
      </c>
      <c r="F23" s="10">
        <v>818</v>
      </c>
      <c r="G23" s="27">
        <f>SUM(B23:F23)</f>
        <v>3513</v>
      </c>
    </row>
    <row r="24" spans="1:7" x14ac:dyDescent="0.25">
      <c r="A24" s="20" t="s">
        <v>4</v>
      </c>
      <c r="B24" s="11">
        <v>0.104495875</v>
      </c>
      <c r="C24" s="11">
        <v>0.104495875</v>
      </c>
      <c r="D24" s="11">
        <v>0.104495875</v>
      </c>
      <c r="E24" s="11">
        <v>0.104495875</v>
      </c>
      <c r="F24" s="11">
        <v>0.103881125</v>
      </c>
      <c r="G24" s="21" t="s">
        <v>5</v>
      </c>
    </row>
    <row r="25" spans="1:7" ht="15.75" thickBot="1" x14ac:dyDescent="0.3">
      <c r="A25" s="22" t="s">
        <v>6</v>
      </c>
      <c r="B25" s="24">
        <f t="shared" ref="B25" si="11">B23*B24</f>
        <v>-188.71955025</v>
      </c>
      <c r="C25" s="24">
        <f t="shared" ref="C25" si="12">C23*C24</f>
        <v>55.487309625000002</v>
      </c>
      <c r="D25" s="24">
        <f t="shared" ref="D25" si="13">D23*D24</f>
        <v>337.83516387500003</v>
      </c>
      <c r="E25" s="24">
        <f t="shared" ref="E25" si="14">E23*E24</f>
        <v>77.013459874999995</v>
      </c>
      <c r="F25" s="24">
        <f t="shared" ref="F25" si="15">F23*F24</f>
        <v>84.974760250000003</v>
      </c>
      <c r="G25" s="25">
        <f>SUM(B25:F25)</f>
        <v>366.591143375</v>
      </c>
    </row>
    <row r="26" spans="1:7" ht="15.75" thickBot="1" x14ac:dyDescent="0.3">
      <c r="A26" s="5"/>
    </row>
    <row r="27" spans="1:7" x14ac:dyDescent="0.25">
      <c r="A27" s="17" t="s">
        <v>1</v>
      </c>
      <c r="B27" s="18">
        <v>2018</v>
      </c>
      <c r="C27" s="18">
        <v>2019</v>
      </c>
      <c r="D27" s="18">
        <v>2020</v>
      </c>
      <c r="E27" s="18">
        <v>2021</v>
      </c>
      <c r="F27" s="18">
        <v>2022</v>
      </c>
      <c r="G27" s="19" t="s">
        <v>2</v>
      </c>
    </row>
    <row r="28" spans="1:7" x14ac:dyDescent="0.25">
      <c r="A28" s="20" t="s">
        <v>20</v>
      </c>
      <c r="B28" s="2">
        <v>-18730</v>
      </c>
      <c r="C28" s="2">
        <v>-20805</v>
      </c>
      <c r="D28" s="2">
        <v>-15223</v>
      </c>
      <c r="E28" s="2">
        <v>-21155</v>
      </c>
      <c r="F28" s="1">
        <v>-19202</v>
      </c>
      <c r="G28" s="21">
        <f>SUM(B28:F28)</f>
        <v>-95115</v>
      </c>
    </row>
    <row r="29" spans="1:7" x14ac:dyDescent="0.25">
      <c r="A29" s="20" t="s">
        <v>4</v>
      </c>
      <c r="B29" s="11">
        <v>0.104495875</v>
      </c>
      <c r="C29" s="11">
        <v>0.104495875</v>
      </c>
      <c r="D29" s="11">
        <v>0.104495875</v>
      </c>
      <c r="E29" s="11">
        <v>0.104495875</v>
      </c>
      <c r="F29" s="11">
        <v>0.103881125</v>
      </c>
      <c r="G29" s="21" t="s">
        <v>5</v>
      </c>
    </row>
    <row r="30" spans="1:7" ht="15.75" thickBot="1" x14ac:dyDescent="0.3">
      <c r="A30" s="22" t="s">
        <v>6</v>
      </c>
      <c r="B30" s="24">
        <f t="shared" ref="B30" si="16">B28*B29</f>
        <v>-1957.2077387500001</v>
      </c>
      <c r="C30" s="24">
        <f t="shared" ref="C30" si="17">C28*C29</f>
        <v>-2174.0366793749999</v>
      </c>
      <c r="D30" s="24">
        <f t="shared" ref="D30" si="18">D28*D29</f>
        <v>-1590.740705125</v>
      </c>
      <c r="E30" s="24">
        <f t="shared" ref="E30" si="19">E28*E29</f>
        <v>-2210.6102356249999</v>
      </c>
      <c r="F30" s="24">
        <f t="shared" ref="F30" si="20">F28*F29</f>
        <v>-1994.72536225</v>
      </c>
      <c r="G30" s="25">
        <f>SUM(B30:F30)</f>
        <v>-9927.3207211249992</v>
      </c>
    </row>
    <row r="31" spans="1:7" x14ac:dyDescent="0.25">
      <c r="A31" s="13" t="s">
        <v>30</v>
      </c>
    </row>
    <row r="32" spans="1:7" x14ac:dyDescent="0.25">
      <c r="A32" s="13"/>
    </row>
    <row r="34" spans="1:4" ht="15.75" thickBot="1" x14ac:dyDescent="0.3">
      <c r="A34" s="14" t="s">
        <v>10</v>
      </c>
    </row>
    <row r="35" spans="1:4" x14ac:dyDescent="0.25">
      <c r="A35" s="17" t="s">
        <v>1</v>
      </c>
      <c r="B35" s="18">
        <v>2021</v>
      </c>
      <c r="C35" s="18">
        <v>2022</v>
      </c>
      <c r="D35" s="19" t="s">
        <v>2</v>
      </c>
    </row>
    <row r="36" spans="1:4" x14ac:dyDescent="0.25">
      <c r="A36" s="20" t="s">
        <v>17</v>
      </c>
      <c r="B36" s="2">
        <v>741</v>
      </c>
      <c r="C36" s="1">
        <v>210</v>
      </c>
      <c r="D36" s="21">
        <f>SUM(B36:C36)</f>
        <v>951</v>
      </c>
    </row>
    <row r="37" spans="1:4" x14ac:dyDescent="0.25">
      <c r="A37" s="20" t="s">
        <v>4</v>
      </c>
      <c r="B37" s="11">
        <v>0.104495875</v>
      </c>
      <c r="C37" s="11">
        <v>0.103881125</v>
      </c>
      <c r="D37" s="21" t="s">
        <v>5</v>
      </c>
    </row>
    <row r="38" spans="1:4" ht="15.75" thickBot="1" x14ac:dyDescent="0.3">
      <c r="A38" s="22" t="s">
        <v>6</v>
      </c>
      <c r="B38" s="24">
        <f t="shared" ref="B38" si="21">B36*B37</f>
        <v>77.431443375000001</v>
      </c>
      <c r="C38" s="24">
        <f t="shared" ref="C38" si="22">C36*C37</f>
        <v>21.815036250000002</v>
      </c>
      <c r="D38" s="25">
        <f>SUM(B38:C38)</f>
        <v>99.246479625000006</v>
      </c>
    </row>
    <row r="39" spans="1:4" ht="15.75" thickBot="1" x14ac:dyDescent="0.3">
      <c r="A39" s="4"/>
      <c r="B39" s="6"/>
    </row>
    <row r="40" spans="1:4" x14ac:dyDescent="0.25">
      <c r="A40" s="17" t="s">
        <v>1</v>
      </c>
      <c r="B40" s="18">
        <v>2021</v>
      </c>
      <c r="C40" s="18">
        <v>2022</v>
      </c>
      <c r="D40" s="19" t="s">
        <v>2</v>
      </c>
    </row>
    <row r="41" spans="1:4" x14ac:dyDescent="0.25">
      <c r="A41" s="26" t="s">
        <v>18</v>
      </c>
      <c r="B41" s="10">
        <v>737</v>
      </c>
      <c r="C41" s="10">
        <v>818</v>
      </c>
      <c r="D41" s="27">
        <f>SUM(B41:C41)</f>
        <v>1555</v>
      </c>
    </row>
    <row r="42" spans="1:4" x14ac:dyDescent="0.25">
      <c r="A42" s="20" t="s">
        <v>4</v>
      </c>
      <c r="B42" s="11">
        <v>0.104495875</v>
      </c>
      <c r="C42" s="11">
        <v>0.103881125</v>
      </c>
      <c r="D42" s="21" t="s">
        <v>5</v>
      </c>
    </row>
    <row r="43" spans="1:4" ht="15.75" thickBot="1" x14ac:dyDescent="0.3">
      <c r="A43" s="22" t="s">
        <v>6</v>
      </c>
      <c r="B43" s="24">
        <f t="shared" ref="B43" si="23">B41*B42</f>
        <v>77.013459874999995</v>
      </c>
      <c r="C43" s="24">
        <f t="shared" ref="C43" si="24">C41*C42</f>
        <v>84.974760250000003</v>
      </c>
      <c r="D43" s="25">
        <f>SUM(B43:C43)</f>
        <v>161.988220125</v>
      </c>
    </row>
    <row r="44" spans="1:4" ht="15.75" thickBot="1" x14ac:dyDescent="0.3">
      <c r="A44" s="5"/>
    </row>
    <row r="45" spans="1:4" x14ac:dyDescent="0.25">
      <c r="A45" s="17" t="s">
        <v>1</v>
      </c>
      <c r="B45" s="18">
        <v>2021</v>
      </c>
      <c r="C45" s="18">
        <v>2022</v>
      </c>
      <c r="D45" s="19" t="s">
        <v>2</v>
      </c>
    </row>
    <row r="46" spans="1:4" x14ac:dyDescent="0.25">
      <c r="A46" s="20" t="s">
        <v>20</v>
      </c>
      <c r="B46" s="2">
        <v>-21155</v>
      </c>
      <c r="C46" s="1">
        <v>-19202</v>
      </c>
      <c r="D46" s="21">
        <f>SUM(B46:C46)</f>
        <v>-40357</v>
      </c>
    </row>
    <row r="47" spans="1:4" x14ac:dyDescent="0.25">
      <c r="A47" s="20" t="s">
        <v>4</v>
      </c>
      <c r="B47" s="11">
        <v>0.104495875</v>
      </c>
      <c r="C47" s="11">
        <v>0.103881125</v>
      </c>
      <c r="D47" s="21" t="s">
        <v>5</v>
      </c>
    </row>
    <row r="48" spans="1:4" ht="15.75" thickBot="1" x14ac:dyDescent="0.3">
      <c r="A48" s="22" t="s">
        <v>6</v>
      </c>
      <c r="B48" s="24">
        <f t="shared" ref="B48" si="25">B46*B47</f>
        <v>-2210.6102356249999</v>
      </c>
      <c r="C48" s="24">
        <f t="shared" ref="C48" si="26">C46*C47</f>
        <v>-1994.72536225</v>
      </c>
      <c r="D48" s="25">
        <f>SUM(B48:C48)</f>
        <v>-4205.3355978749996</v>
      </c>
    </row>
    <row r="49" spans="1:5" ht="15.75" thickBot="1" x14ac:dyDescent="0.3"/>
    <row r="50" spans="1:5" x14ac:dyDescent="0.25">
      <c r="A50" s="17" t="s">
        <v>1</v>
      </c>
      <c r="B50" s="18">
        <v>2021</v>
      </c>
      <c r="C50" s="18">
        <v>2022</v>
      </c>
      <c r="D50" s="19" t="s">
        <v>2</v>
      </c>
    </row>
    <row r="51" spans="1:5" x14ac:dyDescent="0.25">
      <c r="A51" s="20" t="s">
        <v>21</v>
      </c>
      <c r="B51" s="2">
        <v>-746</v>
      </c>
      <c r="C51" s="1">
        <v>-819</v>
      </c>
      <c r="D51" s="21">
        <f>SUM(B51:C51)</f>
        <v>-1565</v>
      </c>
    </row>
    <row r="52" spans="1:5" x14ac:dyDescent="0.25">
      <c r="A52" s="20" t="s">
        <v>4</v>
      </c>
      <c r="B52" s="11">
        <v>0.104495875</v>
      </c>
      <c r="C52" s="11">
        <v>0.103881125</v>
      </c>
      <c r="D52" s="21" t="s">
        <v>5</v>
      </c>
      <c r="E52" s="34" t="s">
        <v>11</v>
      </c>
    </row>
    <row r="53" spans="1:5" ht="15.75" thickBot="1" x14ac:dyDescent="0.3">
      <c r="A53" s="22" t="s">
        <v>6</v>
      </c>
      <c r="B53" s="24">
        <f t="shared" ref="B53" si="27">B51*B52</f>
        <v>-77.953922750000004</v>
      </c>
      <c r="C53" s="24">
        <f t="shared" ref="C53" si="28">C51*C52</f>
        <v>-85.078641375000004</v>
      </c>
      <c r="D53" s="32">
        <f>SUM(B53:C53)</f>
        <v>-163.03256412500002</v>
      </c>
      <c r="E53" s="33">
        <f>AVERAGE(B53:C53)</f>
        <v>-81.516282062500011</v>
      </c>
    </row>
    <row r="54" spans="1:5" x14ac:dyDescent="0.25">
      <c r="A54" s="13"/>
    </row>
    <row r="55" spans="1:5" x14ac:dyDescent="0.25">
      <c r="A55" s="13"/>
    </row>
  </sheetData>
  <mergeCells count="1">
    <mergeCell ref="A2:F2"/>
  </mergeCells>
  <pageMargins left="0.7" right="0.7" top="0.75" bottom="0.75" header="0.3" footer="0.3"/>
  <pageSetup orientation="portrait" r:id="rId1"/>
  <ignoredErrors>
    <ignoredError sqref="D11 D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A0EA6-5BA0-4890-B8F6-412573913791}">
  <dimension ref="A1:N50"/>
  <sheetViews>
    <sheetView workbookViewId="0">
      <selection activeCell="A3" sqref="A3"/>
    </sheetView>
  </sheetViews>
  <sheetFormatPr defaultRowHeight="15" x14ac:dyDescent="0.25"/>
  <cols>
    <col min="1" max="1" width="14" bestFit="1" customWidth="1"/>
    <col min="2" max="2" width="12" bestFit="1" customWidth="1"/>
    <col min="3" max="3" width="11.28515625" bestFit="1" customWidth="1"/>
    <col min="4" max="4" width="12.28515625" bestFit="1" customWidth="1"/>
    <col min="5" max="6" width="11.28515625" bestFit="1" customWidth="1"/>
    <col min="7" max="7" width="12.28515625" bestFit="1" customWidth="1"/>
    <col min="8" max="8" width="11.28515625" bestFit="1" customWidth="1"/>
    <col min="9" max="11" width="11" bestFit="1" customWidth="1"/>
    <col min="12" max="12" width="12.28515625" bestFit="1" customWidth="1"/>
  </cols>
  <sheetData>
    <row r="1" spans="1:14" ht="15.75" x14ac:dyDescent="0.25">
      <c r="A1" s="45" t="s">
        <v>31</v>
      </c>
    </row>
    <row r="2" spans="1:14" ht="21" x14ac:dyDescent="0.35">
      <c r="A2" s="46" t="s">
        <v>33</v>
      </c>
      <c r="B2" s="46"/>
      <c r="C2" s="46"/>
      <c r="D2" s="46"/>
      <c r="E2" s="46"/>
      <c r="F2" s="46"/>
    </row>
    <row r="4" spans="1:14" ht="15.75" thickBot="1" x14ac:dyDescent="0.3">
      <c r="A4" s="13" t="s">
        <v>12</v>
      </c>
    </row>
    <row r="5" spans="1:14" x14ac:dyDescent="0.25">
      <c r="A5" s="17" t="s">
        <v>1</v>
      </c>
      <c r="B5" s="18">
        <v>2013</v>
      </c>
      <c r="C5" s="18">
        <v>2014</v>
      </c>
      <c r="D5" s="18">
        <v>2015</v>
      </c>
      <c r="E5" s="18">
        <v>2016</v>
      </c>
      <c r="F5" s="18">
        <v>2017</v>
      </c>
      <c r="G5" s="18">
        <v>2018</v>
      </c>
      <c r="H5" s="18">
        <v>2019</v>
      </c>
      <c r="I5" s="18">
        <v>2020</v>
      </c>
      <c r="J5" s="18">
        <v>2021</v>
      </c>
      <c r="K5" s="18">
        <v>2022</v>
      </c>
      <c r="L5" s="19" t="s">
        <v>2</v>
      </c>
      <c r="N5" s="13"/>
    </row>
    <row r="6" spans="1:14" x14ac:dyDescent="0.25">
      <c r="A6" s="20" t="s">
        <v>22</v>
      </c>
      <c r="B6" s="2">
        <v>-7953</v>
      </c>
      <c r="C6" s="2">
        <v>-11809</v>
      </c>
      <c r="D6" s="3">
        <v>-13395</v>
      </c>
      <c r="E6" s="2">
        <v>-4375</v>
      </c>
      <c r="F6" s="2">
        <v>-9088</v>
      </c>
      <c r="G6" s="2">
        <v>-11751</v>
      </c>
      <c r="H6" s="2">
        <v>-10712</v>
      </c>
      <c r="I6" s="2">
        <v>-9847</v>
      </c>
      <c r="J6" s="2">
        <v>-7052</v>
      </c>
      <c r="K6" s="1">
        <v>-3938</v>
      </c>
      <c r="L6" s="21">
        <f>SUM(B6:K6)</f>
        <v>-89920</v>
      </c>
    </row>
    <row r="7" spans="1:14" x14ac:dyDescent="0.25">
      <c r="A7" s="20" t="s">
        <v>4</v>
      </c>
      <c r="B7" s="15">
        <v>8.5246500000000003E-2</v>
      </c>
      <c r="C7" s="16">
        <v>8.5990999999999998E-2</v>
      </c>
      <c r="D7" s="16">
        <v>8.5990999999999998E-2</v>
      </c>
      <c r="E7" s="16">
        <v>8.8894000000000001E-2</v>
      </c>
      <c r="F7" s="16">
        <v>8.8576000000000002E-2</v>
      </c>
      <c r="G7" s="16">
        <v>8.8576000000000002E-2</v>
      </c>
      <c r="H7" s="16">
        <v>8.8576000000000002E-2</v>
      </c>
      <c r="I7" s="16">
        <v>8.8576000000000002E-2</v>
      </c>
      <c r="J7" s="16">
        <v>8.8576000000000002E-2</v>
      </c>
      <c r="K7" s="16">
        <v>8.7207999999999994E-2</v>
      </c>
      <c r="L7" s="21" t="s">
        <v>5</v>
      </c>
    </row>
    <row r="8" spans="1:14" ht="15.75" thickBot="1" x14ac:dyDescent="0.3">
      <c r="A8" s="22" t="s">
        <v>6</v>
      </c>
      <c r="B8" s="23">
        <f>B6*B7</f>
        <v>-677.96541450000007</v>
      </c>
      <c r="C8" s="24">
        <f>C6*C7</f>
        <v>-1015.467719</v>
      </c>
      <c r="D8" s="24">
        <f t="shared" ref="D8:K8" si="0">D6*D7</f>
        <v>-1151.8494450000001</v>
      </c>
      <c r="E8" s="24">
        <f t="shared" si="0"/>
        <v>-388.91125</v>
      </c>
      <c r="F8" s="24">
        <f t="shared" si="0"/>
        <v>-804.97868800000003</v>
      </c>
      <c r="G8" s="24">
        <f t="shared" si="0"/>
        <v>-1040.8565760000001</v>
      </c>
      <c r="H8" s="24">
        <f t="shared" si="0"/>
        <v>-948.82611199999997</v>
      </c>
      <c r="I8" s="24">
        <f t="shared" si="0"/>
        <v>-872.20787200000007</v>
      </c>
      <c r="J8" s="24">
        <f t="shared" si="0"/>
        <v>-624.63795200000004</v>
      </c>
      <c r="K8" s="24">
        <f t="shared" si="0"/>
        <v>-343.42510399999998</v>
      </c>
      <c r="L8" s="25">
        <f>SUM(B8:K8)</f>
        <v>-7869.1261325000005</v>
      </c>
    </row>
    <row r="9" spans="1:14" ht="15.75" thickBot="1" x14ac:dyDescent="0.3"/>
    <row r="10" spans="1:14" x14ac:dyDescent="0.25">
      <c r="A10" s="17" t="s">
        <v>1</v>
      </c>
      <c r="B10" s="18">
        <v>2013</v>
      </c>
      <c r="C10" s="18">
        <v>2014</v>
      </c>
      <c r="D10" s="18">
        <v>2015</v>
      </c>
      <c r="E10" s="18">
        <v>2016</v>
      </c>
      <c r="F10" s="18">
        <v>2017</v>
      </c>
      <c r="G10" s="18">
        <v>2018</v>
      </c>
      <c r="H10" s="18">
        <v>2019</v>
      </c>
      <c r="I10" s="18">
        <v>2020</v>
      </c>
      <c r="J10" s="18">
        <v>2021</v>
      </c>
      <c r="K10" s="18">
        <v>2022</v>
      </c>
      <c r="L10" s="19" t="s">
        <v>2</v>
      </c>
    </row>
    <row r="11" spans="1:14" x14ac:dyDescent="0.25">
      <c r="A11" s="20" t="s">
        <v>23</v>
      </c>
      <c r="B11" s="2">
        <v>-1760</v>
      </c>
      <c r="C11" s="2">
        <v>-14840</v>
      </c>
      <c r="D11" s="3">
        <v>-18480</v>
      </c>
      <c r="E11" s="2">
        <v>-37320</v>
      </c>
      <c r="F11" s="2">
        <v>-88200</v>
      </c>
      <c r="G11" s="2">
        <v>-100480</v>
      </c>
      <c r="H11" s="2">
        <v>-19760</v>
      </c>
      <c r="I11" s="2">
        <v>3960</v>
      </c>
      <c r="J11" s="2">
        <v>-8080</v>
      </c>
      <c r="K11" s="1">
        <v>240</v>
      </c>
      <c r="L11" s="21">
        <f>SUM(B11:K11)</f>
        <v>-284720</v>
      </c>
    </row>
    <row r="12" spans="1:14" x14ac:dyDescent="0.25">
      <c r="A12" s="20" t="s">
        <v>4</v>
      </c>
      <c r="B12" s="15">
        <v>8.5246500000000003E-2</v>
      </c>
      <c r="C12" s="16">
        <v>8.5990999999999998E-2</v>
      </c>
      <c r="D12" s="16">
        <v>8.5990999999999998E-2</v>
      </c>
      <c r="E12" s="16">
        <v>8.8894000000000001E-2</v>
      </c>
      <c r="F12" s="16">
        <v>8.8576000000000002E-2</v>
      </c>
      <c r="G12" s="16">
        <v>8.8576000000000002E-2</v>
      </c>
      <c r="H12" s="16">
        <v>8.8576000000000002E-2</v>
      </c>
      <c r="I12" s="16">
        <v>8.8576000000000002E-2</v>
      </c>
      <c r="J12" s="16">
        <v>8.8576000000000002E-2</v>
      </c>
      <c r="K12" s="16">
        <v>8.7207999999999994E-2</v>
      </c>
      <c r="L12" s="21" t="s">
        <v>5</v>
      </c>
    </row>
    <row r="13" spans="1:14" ht="15.75" thickBot="1" x14ac:dyDescent="0.3">
      <c r="A13" s="22" t="s">
        <v>6</v>
      </c>
      <c r="B13" s="23">
        <f>B11*B12</f>
        <v>-150.03384</v>
      </c>
      <c r="C13" s="24">
        <f>C11*C12</f>
        <v>-1276.10644</v>
      </c>
      <c r="D13" s="24">
        <f t="shared" ref="D13" si="1">D11*D12</f>
        <v>-1589.1136799999999</v>
      </c>
      <c r="E13" s="24">
        <f t="shared" ref="E13" si="2">E11*E12</f>
        <v>-3317.5240800000001</v>
      </c>
      <c r="F13" s="24">
        <f t="shared" ref="F13" si="3">F11*F12</f>
        <v>-7812.4031999999997</v>
      </c>
      <c r="G13" s="24">
        <f t="shared" ref="G13" si="4">G11*G12</f>
        <v>-8900.1164800000006</v>
      </c>
      <c r="H13" s="24">
        <f t="shared" ref="H13" si="5">H11*H12</f>
        <v>-1750.2617600000001</v>
      </c>
      <c r="I13" s="24">
        <f t="shared" ref="I13" si="6">I11*I12</f>
        <v>350.76096000000001</v>
      </c>
      <c r="J13" s="24">
        <f t="shared" ref="J13" si="7">J11*J12</f>
        <v>-715.69407999999999</v>
      </c>
      <c r="K13" s="24">
        <f t="shared" ref="K13" si="8">K11*K12</f>
        <v>20.929919999999999</v>
      </c>
      <c r="L13" s="25">
        <f>SUM(B13:K13)</f>
        <v>-25139.562680000006</v>
      </c>
    </row>
    <row r="15" spans="1:14" ht="15.75" thickBot="1" x14ac:dyDescent="0.3">
      <c r="A15" s="14" t="s">
        <v>13</v>
      </c>
    </row>
    <row r="16" spans="1:14" x14ac:dyDescent="0.25">
      <c r="A16" s="17" t="s">
        <v>1</v>
      </c>
      <c r="B16" s="18">
        <v>2018</v>
      </c>
      <c r="C16" s="18">
        <v>2019</v>
      </c>
      <c r="D16" s="18">
        <v>2020</v>
      </c>
      <c r="E16" s="18">
        <v>2021</v>
      </c>
      <c r="F16" s="18">
        <v>2022</v>
      </c>
      <c r="G16" s="19" t="s">
        <v>2</v>
      </c>
    </row>
    <row r="17" spans="1:7" x14ac:dyDescent="0.25">
      <c r="A17" s="20" t="s">
        <v>22</v>
      </c>
      <c r="B17" s="2">
        <v>-11751</v>
      </c>
      <c r="C17" s="2">
        <v>-10712</v>
      </c>
      <c r="D17" s="2">
        <v>-9847</v>
      </c>
      <c r="E17" s="2">
        <v>-7052</v>
      </c>
      <c r="F17" s="1">
        <v>-3938</v>
      </c>
      <c r="G17" s="21">
        <f>SUM(B17:F17)</f>
        <v>-43300</v>
      </c>
    </row>
    <row r="18" spans="1:7" x14ac:dyDescent="0.25">
      <c r="A18" s="20" t="s">
        <v>4</v>
      </c>
      <c r="B18" s="16">
        <v>8.8576000000000002E-2</v>
      </c>
      <c r="C18" s="16">
        <v>8.8576000000000002E-2</v>
      </c>
      <c r="D18" s="16">
        <v>8.8576000000000002E-2</v>
      </c>
      <c r="E18" s="16">
        <v>8.8576000000000002E-2</v>
      </c>
      <c r="F18" s="16">
        <v>8.7207999999999994E-2</v>
      </c>
      <c r="G18" s="21" t="s">
        <v>5</v>
      </c>
    </row>
    <row r="19" spans="1:7" ht="15.75" thickBot="1" x14ac:dyDescent="0.3">
      <c r="A19" s="22" t="s">
        <v>6</v>
      </c>
      <c r="B19" s="24">
        <f t="shared" ref="B19" si="9">B17*B18</f>
        <v>-1040.8565760000001</v>
      </c>
      <c r="C19" s="24">
        <f t="shared" ref="C19" si="10">C17*C18</f>
        <v>-948.82611199999997</v>
      </c>
      <c r="D19" s="24">
        <f t="shared" ref="D19" si="11">D17*D18</f>
        <v>-872.20787200000007</v>
      </c>
      <c r="E19" s="24">
        <f t="shared" ref="E19" si="12">E17*E18</f>
        <v>-624.63795200000004</v>
      </c>
      <c r="F19" s="24">
        <f t="shared" ref="F19" si="13">F17*F18</f>
        <v>-343.42510399999998</v>
      </c>
      <c r="G19" s="25">
        <f>SUM(B19:F19)</f>
        <v>-3829.9536160000002</v>
      </c>
    </row>
    <row r="20" spans="1:7" ht="15.75" thickBot="1" x14ac:dyDescent="0.3"/>
    <row r="21" spans="1:7" x14ac:dyDescent="0.25">
      <c r="A21" s="17" t="s">
        <v>1</v>
      </c>
      <c r="B21" s="18">
        <v>2018</v>
      </c>
      <c r="C21" s="18">
        <v>2019</v>
      </c>
      <c r="D21" s="18">
        <v>2020</v>
      </c>
      <c r="E21" s="18">
        <v>2021</v>
      </c>
      <c r="F21" s="18">
        <v>2022</v>
      </c>
      <c r="G21" s="19" t="s">
        <v>2</v>
      </c>
    </row>
    <row r="22" spans="1:7" x14ac:dyDescent="0.25">
      <c r="A22" s="20" t="s">
        <v>23</v>
      </c>
      <c r="B22" s="2">
        <v>-100480</v>
      </c>
      <c r="C22" s="2">
        <v>-19760</v>
      </c>
      <c r="D22" s="2">
        <v>3960</v>
      </c>
      <c r="E22" s="2">
        <v>-8080</v>
      </c>
      <c r="F22" s="1">
        <v>240</v>
      </c>
      <c r="G22" s="21">
        <f>SUM(B22:F22)</f>
        <v>-124120</v>
      </c>
    </row>
    <row r="23" spans="1:7" x14ac:dyDescent="0.25">
      <c r="A23" s="20" t="s">
        <v>4</v>
      </c>
      <c r="B23" s="16">
        <v>8.8576000000000002E-2</v>
      </c>
      <c r="C23" s="16">
        <v>8.8576000000000002E-2</v>
      </c>
      <c r="D23" s="16">
        <v>8.8576000000000002E-2</v>
      </c>
      <c r="E23" s="16">
        <v>8.8576000000000002E-2</v>
      </c>
      <c r="F23" s="16">
        <v>8.7207999999999994E-2</v>
      </c>
      <c r="G23" s="21" t="s">
        <v>5</v>
      </c>
    </row>
    <row r="24" spans="1:7" ht="15.75" thickBot="1" x14ac:dyDescent="0.3">
      <c r="A24" s="22" t="s">
        <v>6</v>
      </c>
      <c r="B24" s="24">
        <f t="shared" ref="B24" si="14">B22*B23</f>
        <v>-8900.1164800000006</v>
      </c>
      <c r="C24" s="24">
        <f t="shared" ref="C24" si="15">C22*C23</f>
        <v>-1750.2617600000001</v>
      </c>
      <c r="D24" s="24">
        <f t="shared" ref="D24" si="16">D22*D23</f>
        <v>350.76096000000001</v>
      </c>
      <c r="E24" s="24">
        <f t="shared" ref="E24" si="17">E22*E23</f>
        <v>-715.69407999999999</v>
      </c>
      <c r="F24" s="24">
        <f t="shared" ref="F24" si="18">F22*F23</f>
        <v>20.929919999999999</v>
      </c>
      <c r="G24" s="25">
        <f>SUM(B24:F24)</f>
        <v>-10994.381439999999</v>
      </c>
    </row>
    <row r="25" spans="1:7" ht="15.75" thickBot="1" x14ac:dyDescent="0.3"/>
    <row r="26" spans="1:7" x14ac:dyDescent="0.25">
      <c r="A26" s="17" t="s">
        <v>1</v>
      </c>
      <c r="B26" s="18">
        <v>2018</v>
      </c>
      <c r="C26" s="18">
        <v>2019</v>
      </c>
      <c r="D26" s="18">
        <v>2020</v>
      </c>
      <c r="E26" s="18">
        <v>2021</v>
      </c>
      <c r="F26" s="18">
        <v>2022</v>
      </c>
      <c r="G26" s="19" t="s">
        <v>2</v>
      </c>
    </row>
    <row r="27" spans="1:7" x14ac:dyDescent="0.25">
      <c r="A27" s="20" t="s">
        <v>24</v>
      </c>
      <c r="B27" s="2">
        <v>-883</v>
      </c>
      <c r="C27" s="2">
        <v>-1541</v>
      </c>
      <c r="D27" s="2">
        <v>-2460</v>
      </c>
      <c r="E27" s="2">
        <v>-2079</v>
      </c>
      <c r="F27" s="1">
        <v>983</v>
      </c>
      <c r="G27" s="21">
        <f>SUM(B27:F27)</f>
        <v>-5980</v>
      </c>
    </row>
    <row r="28" spans="1:7" x14ac:dyDescent="0.25">
      <c r="A28" s="20" t="s">
        <v>4</v>
      </c>
      <c r="B28" s="16">
        <v>8.8576000000000002E-2</v>
      </c>
      <c r="C28" s="16">
        <v>8.8576000000000002E-2</v>
      </c>
      <c r="D28" s="16">
        <v>8.8576000000000002E-2</v>
      </c>
      <c r="E28" s="16">
        <v>8.8576000000000002E-2</v>
      </c>
      <c r="F28" s="16">
        <v>8.7207999999999994E-2</v>
      </c>
      <c r="G28" s="21" t="s">
        <v>5</v>
      </c>
    </row>
    <row r="29" spans="1:7" ht="15.75" thickBot="1" x14ac:dyDescent="0.3">
      <c r="A29" s="22" t="s">
        <v>6</v>
      </c>
      <c r="B29" s="24">
        <f t="shared" ref="B29" si="19">B27*B28</f>
        <v>-78.212608000000003</v>
      </c>
      <c r="C29" s="24">
        <f t="shared" ref="C29" si="20">C27*C28</f>
        <v>-136.49561600000001</v>
      </c>
      <c r="D29" s="24">
        <f t="shared" ref="D29" si="21">D27*D28</f>
        <v>-217.89696000000001</v>
      </c>
      <c r="E29" s="24">
        <f t="shared" ref="E29" si="22">E27*E28</f>
        <v>-184.14950400000001</v>
      </c>
      <c r="F29" s="24">
        <f t="shared" ref="F29" si="23">F27*F28</f>
        <v>85.725463999999988</v>
      </c>
      <c r="G29" s="25">
        <f>SUM(B29:F29)</f>
        <v>-531.029224</v>
      </c>
    </row>
    <row r="31" spans="1:7" ht="15.75" thickBot="1" x14ac:dyDescent="0.3">
      <c r="A31" s="14" t="s">
        <v>14</v>
      </c>
    </row>
    <row r="32" spans="1:7" x14ac:dyDescent="0.25">
      <c r="A32" s="17" t="s">
        <v>1</v>
      </c>
      <c r="B32" s="18">
        <v>2021</v>
      </c>
      <c r="C32" s="18">
        <v>2022</v>
      </c>
      <c r="D32" s="19" t="s">
        <v>2</v>
      </c>
      <c r="G32" s="35"/>
    </row>
    <row r="33" spans="1:4" x14ac:dyDescent="0.25">
      <c r="A33" s="20" t="s">
        <v>22</v>
      </c>
      <c r="B33" s="2">
        <v>-7052</v>
      </c>
      <c r="C33" s="1">
        <v>-3938</v>
      </c>
      <c r="D33" s="21">
        <f>SUM(B33:C33)</f>
        <v>-10990</v>
      </c>
    </row>
    <row r="34" spans="1:4" x14ac:dyDescent="0.25">
      <c r="A34" s="20" t="s">
        <v>4</v>
      </c>
      <c r="B34" s="16">
        <v>8.8576000000000002E-2</v>
      </c>
      <c r="C34" s="16">
        <v>8.7207999999999994E-2</v>
      </c>
      <c r="D34" s="21" t="s">
        <v>5</v>
      </c>
    </row>
    <row r="35" spans="1:4" ht="15.75" thickBot="1" x14ac:dyDescent="0.3">
      <c r="A35" s="22" t="s">
        <v>6</v>
      </c>
      <c r="B35" s="24">
        <f t="shared" ref="B35" si="24">B33*B34</f>
        <v>-624.63795200000004</v>
      </c>
      <c r="C35" s="24">
        <f t="shared" ref="C35" si="25">C33*C34</f>
        <v>-343.42510399999998</v>
      </c>
      <c r="D35" s="25">
        <f>SUM(B35:C35)</f>
        <v>-968.06305599999996</v>
      </c>
    </row>
    <row r="36" spans="1:4" ht="15.75" thickBot="1" x14ac:dyDescent="0.3"/>
    <row r="37" spans="1:4" x14ac:dyDescent="0.25">
      <c r="A37" s="17" t="s">
        <v>1</v>
      </c>
      <c r="B37" s="18">
        <v>2021</v>
      </c>
      <c r="C37" s="18">
        <v>2022</v>
      </c>
      <c r="D37" s="19" t="s">
        <v>2</v>
      </c>
    </row>
    <row r="38" spans="1:4" x14ac:dyDescent="0.25">
      <c r="A38" s="20" t="s">
        <v>23</v>
      </c>
      <c r="B38" s="2">
        <v>-8080</v>
      </c>
      <c r="C38" s="1">
        <v>240</v>
      </c>
      <c r="D38" s="21">
        <f>SUM(B38:C38)</f>
        <v>-7840</v>
      </c>
    </row>
    <row r="39" spans="1:4" x14ac:dyDescent="0.25">
      <c r="A39" s="20" t="s">
        <v>4</v>
      </c>
      <c r="B39" s="16">
        <v>8.8576000000000002E-2</v>
      </c>
      <c r="C39" s="16">
        <v>8.7207999999999994E-2</v>
      </c>
      <c r="D39" s="21" t="s">
        <v>5</v>
      </c>
    </row>
    <row r="40" spans="1:4" ht="15.75" thickBot="1" x14ac:dyDescent="0.3">
      <c r="A40" s="22" t="s">
        <v>6</v>
      </c>
      <c r="B40" s="24">
        <f t="shared" ref="B40" si="26">B38*B39</f>
        <v>-715.69407999999999</v>
      </c>
      <c r="C40" s="24">
        <f t="shared" ref="C40" si="27">C38*C39</f>
        <v>20.929919999999999</v>
      </c>
      <c r="D40" s="25">
        <f>SUM(B40:C40)</f>
        <v>-694.76415999999995</v>
      </c>
    </row>
    <row r="41" spans="1:4" ht="15.75" thickBot="1" x14ac:dyDescent="0.3"/>
    <row r="42" spans="1:4" x14ac:dyDescent="0.25">
      <c r="A42" s="17" t="s">
        <v>1</v>
      </c>
      <c r="B42" s="18">
        <v>2021</v>
      </c>
      <c r="C42" s="18">
        <v>2022</v>
      </c>
      <c r="D42" s="19" t="s">
        <v>2</v>
      </c>
    </row>
    <row r="43" spans="1:4" x14ac:dyDescent="0.25">
      <c r="A43" s="20" t="s">
        <v>24</v>
      </c>
      <c r="B43" s="2">
        <v>-2079</v>
      </c>
      <c r="C43" s="1">
        <v>983</v>
      </c>
      <c r="D43" s="21">
        <f>SUM(B43:C43)</f>
        <v>-1096</v>
      </c>
    </row>
    <row r="44" spans="1:4" x14ac:dyDescent="0.25">
      <c r="A44" s="20" t="s">
        <v>4</v>
      </c>
      <c r="B44" s="16">
        <v>8.8576000000000002E-2</v>
      </c>
      <c r="C44" s="16">
        <v>8.7207999999999994E-2</v>
      </c>
      <c r="D44" s="21" t="s">
        <v>5</v>
      </c>
    </row>
    <row r="45" spans="1:4" ht="15.75" thickBot="1" x14ac:dyDescent="0.3">
      <c r="A45" s="22" t="s">
        <v>6</v>
      </c>
      <c r="B45" s="24">
        <f t="shared" ref="B45" si="28">B43*B44</f>
        <v>-184.14950400000001</v>
      </c>
      <c r="C45" s="24">
        <f t="shared" ref="C45" si="29">C43*C44</f>
        <v>85.725463999999988</v>
      </c>
      <c r="D45" s="25">
        <f>SUM(B45:C45)</f>
        <v>-98.424040000000019</v>
      </c>
    </row>
    <row r="46" spans="1:4" ht="15.75" thickBot="1" x14ac:dyDescent="0.3"/>
    <row r="47" spans="1:4" x14ac:dyDescent="0.25">
      <c r="A47" s="17" t="s">
        <v>1</v>
      </c>
      <c r="B47" s="18">
        <v>2021</v>
      </c>
      <c r="C47" s="18">
        <v>2022</v>
      </c>
      <c r="D47" s="19" t="s">
        <v>2</v>
      </c>
    </row>
    <row r="48" spans="1:4" x14ac:dyDescent="0.25">
      <c r="A48" s="20" t="s">
        <v>25</v>
      </c>
      <c r="B48" s="2">
        <v>-19639</v>
      </c>
      <c r="C48" s="1">
        <v>-15230</v>
      </c>
      <c r="D48" s="21">
        <f>SUM(B48:C48)</f>
        <v>-34869</v>
      </c>
    </row>
    <row r="49" spans="1:4" x14ac:dyDescent="0.25">
      <c r="A49" s="20" t="s">
        <v>4</v>
      </c>
      <c r="B49" s="16">
        <v>8.8576000000000002E-2</v>
      </c>
      <c r="C49" s="16">
        <v>8.7207999999999994E-2</v>
      </c>
      <c r="D49" s="21" t="s">
        <v>5</v>
      </c>
    </row>
    <row r="50" spans="1:4" ht="15.75" thickBot="1" x14ac:dyDescent="0.3">
      <c r="A50" s="22" t="s">
        <v>6</v>
      </c>
      <c r="B50" s="24">
        <f t="shared" ref="B50" si="30">B48*B49</f>
        <v>-1739.5440639999999</v>
      </c>
      <c r="C50" s="24">
        <f t="shared" ref="C50" si="31">C48*C49</f>
        <v>-1328.1778399999998</v>
      </c>
      <c r="D50" s="25">
        <f>SUM(B50:C50)</f>
        <v>-3067.721904</v>
      </c>
    </row>
  </sheetData>
  <mergeCells count="1">
    <mergeCell ref="A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866C1-72CC-418C-92CF-C50FF0E47ECF}">
  <dimension ref="A1:F12"/>
  <sheetViews>
    <sheetView workbookViewId="0">
      <selection sqref="A1:F2"/>
    </sheetView>
  </sheetViews>
  <sheetFormatPr defaultRowHeight="15" x14ac:dyDescent="0.25"/>
  <cols>
    <col min="1" max="1" width="14" bestFit="1" customWidth="1"/>
    <col min="2" max="2" width="10" bestFit="1" customWidth="1"/>
    <col min="3" max="4" width="12.28515625" bestFit="1" customWidth="1"/>
  </cols>
  <sheetData>
    <row r="1" spans="1:6" ht="15.75" x14ac:dyDescent="0.25">
      <c r="A1" s="45" t="s">
        <v>31</v>
      </c>
    </row>
    <row r="2" spans="1:6" ht="21" x14ac:dyDescent="0.35">
      <c r="A2" s="46" t="s">
        <v>34</v>
      </c>
      <c r="B2" s="46"/>
      <c r="C2" s="46"/>
      <c r="D2" s="46"/>
      <c r="E2" s="46"/>
      <c r="F2" s="46"/>
    </row>
    <row r="4" spans="1:6" ht="15.75" thickBot="1" x14ac:dyDescent="0.3">
      <c r="A4" s="13" t="s">
        <v>14</v>
      </c>
    </row>
    <row r="5" spans="1:6" x14ac:dyDescent="0.25">
      <c r="A5" s="17" t="s">
        <v>1</v>
      </c>
      <c r="B5" s="18">
        <v>2020</v>
      </c>
      <c r="C5" s="18">
        <v>2021</v>
      </c>
      <c r="D5" s="19" t="s">
        <v>2</v>
      </c>
    </row>
    <row r="6" spans="1:6" x14ac:dyDescent="0.25">
      <c r="A6" s="20" t="s">
        <v>26</v>
      </c>
      <c r="B6" s="2">
        <v>-21120</v>
      </c>
      <c r="C6" s="1">
        <v>30520</v>
      </c>
      <c r="D6" s="21">
        <f>SUM(B6:C6)</f>
        <v>9400</v>
      </c>
      <c r="F6" s="13"/>
    </row>
    <row r="7" spans="1:6" x14ac:dyDescent="0.25">
      <c r="A7" s="20" t="s">
        <v>4</v>
      </c>
      <c r="B7" s="29">
        <v>3.9879999999999999E-2</v>
      </c>
      <c r="C7" s="28">
        <v>4.6271109999999997E-2</v>
      </c>
      <c r="D7" s="21" t="s">
        <v>5</v>
      </c>
    </row>
    <row r="8" spans="1:6" ht="15.75" thickBot="1" x14ac:dyDescent="0.3">
      <c r="A8" s="22" t="s">
        <v>6</v>
      </c>
      <c r="B8" s="24">
        <f>B6*B7</f>
        <v>-842.26559999999995</v>
      </c>
      <c r="C8" s="24">
        <f>C6*C7</f>
        <v>1412.1942772</v>
      </c>
      <c r="D8" s="25">
        <f>SUM(B8:C8)</f>
        <v>569.92867720000004</v>
      </c>
    </row>
    <row r="10" spans="1:6" ht="15" customHeight="1" x14ac:dyDescent="0.25">
      <c r="A10" s="36" t="s">
        <v>15</v>
      </c>
      <c r="B10" s="37"/>
      <c r="C10" s="37"/>
      <c r="D10" s="38"/>
    </row>
    <row r="11" spans="1:6" x14ac:dyDescent="0.25">
      <c r="A11" s="39"/>
      <c r="B11" s="40"/>
      <c r="C11" s="40"/>
      <c r="D11" s="41"/>
    </row>
    <row r="12" spans="1:6" x14ac:dyDescent="0.25">
      <c r="A12" s="42"/>
      <c r="B12" s="43"/>
      <c r="C12" s="43"/>
      <c r="D12" s="44"/>
    </row>
  </sheetData>
  <mergeCells count="2">
    <mergeCell ref="A10:D12"/>
    <mergeCell ref="A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37011-0DD6-4591-A34D-C18A336C0DB5}">
  <dimension ref="A1:F20"/>
  <sheetViews>
    <sheetView tabSelected="1" workbookViewId="0">
      <selection activeCell="F10" sqref="F10"/>
    </sheetView>
  </sheetViews>
  <sheetFormatPr defaultRowHeight="15" x14ac:dyDescent="0.25"/>
  <cols>
    <col min="1" max="1" width="14" bestFit="1" customWidth="1"/>
    <col min="2" max="2" width="13.140625" bestFit="1" customWidth="1"/>
    <col min="3" max="3" width="9.28515625" bestFit="1" customWidth="1"/>
    <col min="4" max="4" width="12.28515625" bestFit="1" customWidth="1"/>
  </cols>
  <sheetData>
    <row r="1" spans="1:6" ht="15.75" x14ac:dyDescent="0.25">
      <c r="A1" s="45" t="s">
        <v>31</v>
      </c>
    </row>
    <row r="2" spans="1:6" ht="21" x14ac:dyDescent="0.35">
      <c r="A2" s="46" t="s">
        <v>35</v>
      </c>
      <c r="B2" s="46"/>
      <c r="C2" s="46"/>
      <c r="D2" s="46"/>
      <c r="E2" s="46"/>
      <c r="F2" s="46"/>
    </row>
    <row r="4" spans="1:6" ht="15.75" thickBot="1" x14ac:dyDescent="0.3">
      <c r="A4" t="s">
        <v>14</v>
      </c>
    </row>
    <row r="5" spans="1:6" x14ac:dyDescent="0.25">
      <c r="A5" s="17" t="s">
        <v>1</v>
      </c>
      <c r="B5" s="18">
        <v>2021</v>
      </c>
      <c r="C5" s="18">
        <v>2022</v>
      </c>
      <c r="D5" s="19" t="s">
        <v>2</v>
      </c>
    </row>
    <row r="6" spans="1:6" x14ac:dyDescent="0.25">
      <c r="A6" s="20" t="s">
        <v>27</v>
      </c>
      <c r="B6" s="2">
        <v>13</v>
      </c>
      <c r="C6" s="1">
        <v>-938</v>
      </c>
      <c r="D6" s="21">
        <f>SUM(B6:C6)</f>
        <v>-925</v>
      </c>
    </row>
    <row r="7" spans="1:6" x14ac:dyDescent="0.25">
      <c r="A7" s="20" t="s">
        <v>4</v>
      </c>
      <c r="B7" s="12">
        <v>4.6271109999999997E-2</v>
      </c>
      <c r="C7" s="30">
        <v>6.9110000000000005E-2</v>
      </c>
      <c r="D7" s="21" t="s">
        <v>5</v>
      </c>
    </row>
    <row r="8" spans="1:6" ht="15.75" thickBot="1" x14ac:dyDescent="0.3">
      <c r="A8" s="22" t="s">
        <v>6</v>
      </c>
      <c r="B8" s="24">
        <f>B6*B7</f>
        <v>0.60152443</v>
      </c>
      <c r="C8" s="24">
        <f>C6*C7</f>
        <v>-64.825180000000003</v>
      </c>
      <c r="D8" s="25">
        <f>SUM(B8:C8)</f>
        <v>-64.223655570000005</v>
      </c>
    </row>
    <row r="9" spans="1:6" ht="15.75" thickBot="1" x14ac:dyDescent="0.3"/>
    <row r="10" spans="1:6" x14ac:dyDescent="0.25">
      <c r="A10" s="17" t="s">
        <v>1</v>
      </c>
      <c r="B10" s="18">
        <v>2021</v>
      </c>
      <c r="C10" s="18">
        <v>2022</v>
      </c>
      <c r="D10" s="19" t="s">
        <v>2</v>
      </c>
    </row>
    <row r="11" spans="1:6" x14ac:dyDescent="0.25">
      <c r="A11" s="20" t="s">
        <v>28</v>
      </c>
      <c r="B11" s="2">
        <v>10073</v>
      </c>
      <c r="C11" s="1">
        <v>-627</v>
      </c>
      <c r="D11" s="21">
        <f>SUM(B11:C11)</f>
        <v>9446</v>
      </c>
    </row>
    <row r="12" spans="1:6" x14ac:dyDescent="0.25">
      <c r="A12" s="20" t="s">
        <v>4</v>
      </c>
      <c r="B12" s="12">
        <v>4.6271109999999997E-2</v>
      </c>
      <c r="C12" s="30">
        <v>6.9110000000000005E-2</v>
      </c>
      <c r="D12" s="21" t="s">
        <v>5</v>
      </c>
    </row>
    <row r="13" spans="1:6" ht="15.75" thickBot="1" x14ac:dyDescent="0.3">
      <c r="A13" s="22" t="s">
        <v>6</v>
      </c>
      <c r="B13" s="24">
        <f>B11*B12</f>
        <v>466.08889102999996</v>
      </c>
      <c r="C13" s="24">
        <f>C11*C12</f>
        <v>-43.331970000000005</v>
      </c>
      <c r="D13" s="25">
        <f>SUM(B13:C13)</f>
        <v>422.75692102999994</v>
      </c>
    </row>
    <row r="15" spans="1:6" ht="15" customHeight="1" x14ac:dyDescent="0.25">
      <c r="A15" s="47" t="s">
        <v>36</v>
      </c>
      <c r="B15" s="47"/>
      <c r="C15" s="47"/>
      <c r="D15" s="47"/>
    </row>
    <row r="16" spans="1:6" x14ac:dyDescent="0.25">
      <c r="A16" s="48"/>
      <c r="B16" s="48"/>
      <c r="C16" s="48"/>
      <c r="D16" s="48"/>
    </row>
    <row r="17" spans="1:4" x14ac:dyDescent="0.25">
      <c r="A17" s="48"/>
      <c r="B17" s="48"/>
      <c r="C17" s="48"/>
      <c r="D17" s="48"/>
    </row>
    <row r="18" spans="1:4" x14ac:dyDescent="0.25">
      <c r="A18" s="48"/>
      <c r="B18" s="48"/>
      <c r="C18" s="48"/>
      <c r="D18" s="48"/>
    </row>
    <row r="19" spans="1:4" x14ac:dyDescent="0.25">
      <c r="A19" s="48"/>
      <c r="B19" s="48"/>
      <c r="C19" s="48"/>
      <c r="D19" s="48"/>
    </row>
    <row r="20" spans="1:4" x14ac:dyDescent="0.25">
      <c r="A20" s="48"/>
      <c r="B20" s="48"/>
      <c r="C20" s="48"/>
      <c r="D20" s="48"/>
    </row>
  </sheetData>
  <mergeCells count="2">
    <mergeCell ref="A2:F2"/>
    <mergeCell ref="A15:D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7C3D2B28608B54B8199496EA6DFFE43" ma:contentTypeVersion="16" ma:contentTypeDescription="Create a new document." ma:contentTypeScope="" ma:versionID="90367e5de9d45e538813f534b0f5b71b">
  <xsd:schema xmlns:xsd="http://www.w3.org/2001/XMLSchema" xmlns:xs="http://www.w3.org/2001/XMLSchema" xmlns:p="http://schemas.microsoft.com/office/2006/metadata/properties" xmlns:ns2="d10d6a3f-5cfc-4277-87ba-ce8fa16ea15f" xmlns:ns3="786723fd-9950-4a51-81eb-81d0a6435b3d" targetNamespace="http://schemas.microsoft.com/office/2006/metadata/properties" ma:root="true" ma:fieldsID="f9e2fd6c162445cf155dad8bbf9d5bc5" ns2:_="" ns3:_="">
    <xsd:import namespace="d10d6a3f-5cfc-4277-87ba-ce8fa16ea15f"/>
    <xsd:import namespace="786723fd-9950-4a51-81eb-81d0a6435b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0d6a3f-5cfc-4277-87ba-ce8fa16ea1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19d7729-17ec-432f-96e5-5ca9df5b17c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6723fd-9950-4a51-81eb-81d0a6435b3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212d898-8e52-4dbe-b8d2-13762b7a53a3}" ma:internalName="TaxCatchAll" ma:showField="CatchAllData" ma:web="786723fd-9950-4a51-81eb-81d0a6435b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86723fd-9950-4a51-81eb-81d0a6435b3d" xsi:nil="true"/>
    <lcf76f155ced4ddcb4097134ff3c332f xmlns="d10d6a3f-5cfc-4277-87ba-ce8fa16ea1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5515DD8-03D1-4AC6-A040-AFA044EB60D0}">
  <ds:schemaRefs>
    <ds:schemaRef ds:uri="http://schemas.microsoft.com/sharepoint/v3/contenttype/forms"/>
  </ds:schemaRefs>
</ds:datastoreItem>
</file>

<file path=customXml/itemProps2.xml><?xml version="1.0" encoding="utf-8"?>
<ds:datastoreItem xmlns:ds="http://schemas.openxmlformats.org/officeDocument/2006/customXml" ds:itemID="{98AD6F93-30F2-4AFE-902C-D17EB0CF1D79}"/>
</file>

<file path=customXml/itemProps3.xml><?xml version="1.0" encoding="utf-8"?>
<ds:datastoreItem xmlns:ds="http://schemas.openxmlformats.org/officeDocument/2006/customXml" ds:itemID="{263F51C6-4521-42F3-A3D3-DD208070D270}">
  <ds:schemaRefs>
    <ds:schemaRef ds:uri="http://schemas.openxmlformats.org/package/2006/metadata/core-properties"/>
    <ds:schemaRef ds:uri="http://www.w3.org/XML/1998/namespace"/>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cec260c6-6af1-4e97-a36a-2eb380e96cc7"/>
    <ds:schemaRef ds:uri="607dc15b-cc4e-4ae1-8d5f-44b8621330a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Residential</vt:lpstr>
      <vt:lpstr>Small Commercial</vt:lpstr>
      <vt:lpstr>Large Commercial</vt:lpstr>
      <vt:lpstr>Irrigation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Lively, Leslie (PacifiCorp)</dc:creator>
  <cp:keywords/>
  <dc:description/>
  <cp:lastModifiedBy>Alder, Mark (PacifiCorp)</cp:lastModifiedBy>
  <cp:revision/>
  <dcterms:created xsi:type="dcterms:W3CDTF">2023-04-10T19:31:00Z</dcterms:created>
  <dcterms:modified xsi:type="dcterms:W3CDTF">2024-01-17T20:45:46Z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0x01010057C3D2B28608B54B8199496EA6DFFE43</vt:lpwstr>
  </property>
  <property fmtid="{D5CDD505-2E9C-101B-9397-08002B2CF9AE}" pid="3" name="MediaServiceImageTags">
    <vt:lpwstr/>
  </property>
</Properties>
</file>